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20" windowWidth="13800" windowHeight="5745" tabRatio="956"/>
  </bookViews>
  <sheets>
    <sheet name="Accounts FY24-25" sheetId="7" r:id="rId1"/>
    <sheet name="Notes" sheetId="8" r:id="rId2"/>
  </sheets>
  <definedNames>
    <definedName name="_xlnm.Print_Area" localSheetId="0">'Accounts FY24-25'!$A$1:$F$59</definedName>
  </definedNames>
  <calcPr calcId="125725" concurrentCalc="0"/>
</workbook>
</file>

<file path=xl/calcChain.xml><?xml version="1.0" encoding="utf-8"?>
<calcChain xmlns="http://schemas.openxmlformats.org/spreadsheetml/2006/main">
  <c r="D45" i="7"/>
  <c r="D29"/>
  <c r="E45"/>
  <c r="E39"/>
  <c r="D18"/>
  <c r="D31"/>
  <c r="D38"/>
  <c r="D39"/>
  <c r="C22"/>
  <c r="E18"/>
  <c r="E29"/>
  <c r="C31"/>
  <c r="C12"/>
</calcChain>
</file>

<file path=xl/sharedStrings.xml><?xml version="1.0" encoding="utf-8"?>
<sst xmlns="http://schemas.openxmlformats.org/spreadsheetml/2006/main" count="74" uniqueCount="66">
  <si>
    <t>Total Payments</t>
  </si>
  <si>
    <t>Financial Accounts</t>
  </si>
  <si>
    <t>2022-23</t>
  </si>
  <si>
    <t>YTD</t>
  </si>
  <si>
    <t>Full Year</t>
  </si>
  <si>
    <t>Actual</t>
  </si>
  <si>
    <t>£</t>
  </si>
  <si>
    <t>Total Cash Inflow / (Outflow)</t>
  </si>
  <si>
    <t>Lisvane Memorial Hall</t>
  </si>
  <si>
    <t>Total Receipts</t>
  </si>
  <si>
    <t>Inspection &amp; Protection</t>
  </si>
  <si>
    <t>Insurance &amp; Licences</t>
  </si>
  <si>
    <t>Maintenance and Repair</t>
  </si>
  <si>
    <t>Booking &amp; Advertising Costs</t>
  </si>
  <si>
    <t>Utilities</t>
  </si>
  <si>
    <t>Cleaning &amp; Hygiene</t>
  </si>
  <si>
    <t>Beginning Bank Balances</t>
  </si>
  <si>
    <t>Closing Bank Balances</t>
  </si>
  <si>
    <t>2023-24</t>
  </si>
  <si>
    <t>Staff Costs</t>
  </si>
  <si>
    <t>Of which: Restricted Funds</t>
  </si>
  <si>
    <t>Refurbishment (S106)</t>
  </si>
  <si>
    <t>Grants</t>
  </si>
  <si>
    <t>Charitable Activities - Lettings</t>
  </si>
  <si>
    <t>Other Trading Activities - Building Funds</t>
  </si>
  <si>
    <t>Donations and legacies</t>
  </si>
  <si>
    <t>Interest</t>
  </si>
  <si>
    <r>
      <t xml:space="preserve">Total Surplus </t>
    </r>
    <r>
      <rPr>
        <b/>
        <i/>
        <sz val="11"/>
        <color theme="1"/>
        <rFont val="Calibri"/>
        <family val="2"/>
        <scheme val="minor"/>
      </rPr>
      <t>(Defecit)</t>
    </r>
  </si>
  <si>
    <t>2024-2025</t>
  </si>
  <si>
    <t xml:space="preserve"> Year Ended 28 February 2025</t>
  </si>
  <si>
    <t>Notes</t>
  </si>
  <si>
    <t>Bank Statement Explanations</t>
  </si>
  <si>
    <t>Ref A</t>
  </si>
  <si>
    <t>Cyncoed Floral Club</t>
  </si>
  <si>
    <t xml:space="preserve">Original Cheque 20 May stopped 21 May, paid 24 May </t>
  </si>
  <si>
    <t xml:space="preserve">Ref B </t>
  </si>
  <si>
    <t>Lisvane 50+ Club</t>
  </si>
  <si>
    <t>Several mismatches between invoices and payments - see file on Memory Stick</t>
  </si>
  <si>
    <t>including LMH 350  - see letter from bank 21 May 2024</t>
  </si>
  <si>
    <t>Ref C</t>
  </si>
  <si>
    <t>Section 106 CBI payments</t>
  </si>
  <si>
    <t>Ref D</t>
  </si>
  <si>
    <t xml:space="preserve">Cardiff Council, invoices </t>
  </si>
  <si>
    <t>(This is grant money from</t>
  </si>
  <si>
    <t>filed separately)</t>
  </si>
  <si>
    <t>Overpayment to Cardiff Council re Covid waste bin dating back to 2022. See email chain filed with Bank Statements</t>
  </si>
  <si>
    <t xml:space="preserve">Charity Commission require two sets of accounts, for the period prior to us becoming a CIO and the period after. </t>
  </si>
  <si>
    <t xml:space="preserve">Invoice  105 (CJS Electrical) spent the £250 grant (identifed as Restricted Funds) from the LCA from the previous year </t>
  </si>
  <si>
    <t>Payment to Gremer Chemical</t>
  </si>
  <si>
    <t>I paid £86.67 when it should have been £86.17; this has been corrected in 25/26 financial year</t>
  </si>
  <si>
    <t>Ref E</t>
  </si>
  <si>
    <t xml:space="preserve">(D1) Original payment of £40,267.92 included two fridges which we didn't have </t>
  </si>
  <si>
    <t>(D2) Credit of £1737.60</t>
  </si>
  <si>
    <t>(D3) Cost of extra works £1969.20</t>
  </si>
  <si>
    <t>(D4) Statement showing £231.6 still owing, paid 18/2/25b</t>
  </si>
  <si>
    <t>Current Account</t>
  </si>
  <si>
    <t>Savings Account</t>
  </si>
  <si>
    <t>Building Fund</t>
  </si>
  <si>
    <t xml:space="preserve">      </t>
  </si>
  <si>
    <t xml:space="preserve">    </t>
  </si>
  <si>
    <t xml:space="preserve">     </t>
  </si>
  <si>
    <t xml:space="preserve"> </t>
  </si>
  <si>
    <t xml:space="preserve">   </t>
  </si>
  <si>
    <t>Closing Total Bank Balances</t>
  </si>
  <si>
    <t xml:space="preserve">       </t>
  </si>
  <si>
    <t>Registered Charity Number 524175</t>
  </si>
</sst>
</file>

<file path=xl/styles.xml><?xml version="1.0" encoding="utf-8"?>
<styleSheet xmlns="http://schemas.openxmlformats.org/spreadsheetml/2006/main">
  <numFmts count="3">
    <numFmt numFmtId="8" formatCode="&quot;£&quot;#,##0.00;[Red]\-&quot;£&quot;#,##0.00"/>
    <numFmt numFmtId="164" formatCode="#,##0.00;\(#,##0.00\);\-"/>
    <numFmt numFmtId="165" formatCode="&quot;£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4" fontId="0" fillId="0" borderId="0" xfId="0" applyNumberFormat="1"/>
    <xf numFmtId="164" fontId="16" fillId="0" borderId="11" xfId="0" applyNumberFormat="1" applyFont="1" applyBorder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22" fillId="0" borderId="0" xfId="0" applyFont="1"/>
    <xf numFmtId="4" fontId="0" fillId="0" borderId="0" xfId="0" applyNumberFormat="1" applyAlignment="1">
      <alignment horizontal="center" vertical="center"/>
    </xf>
    <xf numFmtId="0" fontId="20" fillId="0" borderId="0" xfId="0" applyFont="1"/>
    <xf numFmtId="1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8" fontId="23" fillId="0" borderId="0" xfId="0" applyNumberFormat="1" applyFont="1"/>
    <xf numFmtId="8" fontId="24" fillId="0" borderId="0" xfId="0" applyNumberFormat="1" applyFont="1"/>
    <xf numFmtId="165" fontId="24" fillId="0" borderId="0" xfId="0" applyNumberFormat="1" applyFont="1"/>
    <xf numFmtId="10" fontId="0" fillId="0" borderId="0" xfId="42" applyNumberFormat="1" applyFont="1"/>
    <xf numFmtId="8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164" fontId="23" fillId="0" borderId="0" xfId="0" applyNumberFormat="1" applyFont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0" fillId="0" borderId="0" xfId="0" applyFont="1"/>
    <xf numFmtId="164" fontId="1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Border="1"/>
    <xf numFmtId="4" fontId="0" fillId="0" borderId="0" xfId="0" applyNumberFormat="1" applyBorder="1"/>
    <xf numFmtId="0" fontId="24" fillId="0" borderId="0" xfId="0" applyFont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28576</xdr:rowOff>
    </xdr:from>
    <xdr:to>
      <xdr:col>10</xdr:col>
      <xdr:colOff>295275</xdr:colOff>
      <xdr:row>1</xdr:row>
      <xdr:rowOff>300255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99A5D71-D0D4-5179-00E0-5537BEDD5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3349" y="28576"/>
          <a:ext cx="9048751" cy="17480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B1:P68"/>
  <sheetViews>
    <sheetView showGridLines="0" tabSelected="1" topLeftCell="A7" zoomScaleNormal="100" workbookViewId="0">
      <selection activeCell="D29" sqref="D29"/>
    </sheetView>
  </sheetViews>
  <sheetFormatPr defaultRowHeight="15" outlineLevelRow="1"/>
  <cols>
    <col min="1" max="1" width="4" customWidth="1"/>
    <col min="2" max="2" width="37.42578125" customWidth="1"/>
    <col min="3" max="3" width="19.42578125" style="3" hidden="1" customWidth="1"/>
    <col min="4" max="5" width="25.7109375" style="3" customWidth="1"/>
    <col min="6" max="6" width="2.85546875" customWidth="1"/>
    <col min="10" max="11" width="10.140625" bestFit="1" customWidth="1"/>
  </cols>
  <sheetData>
    <row r="1" spans="2:5" ht="116.25" customHeight="1"/>
    <row r="2" spans="2:5" ht="50.1" customHeight="1"/>
    <row r="3" spans="2:5" ht="23.25">
      <c r="B3" s="2" t="s">
        <v>8</v>
      </c>
    </row>
    <row r="4" spans="2:5" ht="21">
      <c r="B4" s="5" t="s">
        <v>1</v>
      </c>
    </row>
    <row r="5" spans="2:5">
      <c r="B5" s="1" t="s">
        <v>29</v>
      </c>
    </row>
    <row r="7" spans="2:5">
      <c r="C7" s="4" t="s">
        <v>2</v>
      </c>
      <c r="D7" s="29" t="s">
        <v>28</v>
      </c>
      <c r="E7" s="18" t="s">
        <v>18</v>
      </c>
    </row>
    <row r="8" spans="2:5">
      <c r="C8" s="29"/>
      <c r="D8" s="29" t="s">
        <v>4</v>
      </c>
      <c r="E8" s="18" t="s">
        <v>4</v>
      </c>
    </row>
    <row r="9" spans="2:5">
      <c r="C9" s="4" t="s">
        <v>3</v>
      </c>
      <c r="D9" s="43"/>
    </row>
    <row r="10" spans="2:5">
      <c r="C10" s="6" t="s">
        <v>5</v>
      </c>
      <c r="D10" s="6" t="s">
        <v>5</v>
      </c>
      <c r="E10" s="6" t="s">
        <v>5</v>
      </c>
    </row>
    <row r="11" spans="2:5">
      <c r="C11" s="4" t="s">
        <v>6</v>
      </c>
      <c r="D11" s="29" t="s">
        <v>6</v>
      </c>
      <c r="E11" s="18" t="s">
        <v>6</v>
      </c>
    </row>
    <row r="12" spans="2:5">
      <c r="C12" s="7" t="e">
        <f>#REF!</f>
        <v>#REF!</v>
      </c>
      <c r="D12"/>
      <c r="E12" s="7"/>
    </row>
    <row r="13" spans="2:5">
      <c r="B13" t="s">
        <v>23</v>
      </c>
      <c r="C13" s="8"/>
      <c r="D13" s="28">
        <v>53546.239999999998</v>
      </c>
      <c r="E13" s="8">
        <v>53816.27</v>
      </c>
    </row>
    <row r="14" spans="2:5">
      <c r="B14" t="s">
        <v>24</v>
      </c>
      <c r="C14" s="8"/>
      <c r="D14" s="8">
        <v>1660</v>
      </c>
      <c r="E14" s="19">
        <v>644.1</v>
      </c>
    </row>
    <row r="15" spans="2:5">
      <c r="B15" t="s">
        <v>25</v>
      </c>
      <c r="C15" s="8"/>
      <c r="D15" s="8">
        <v>2749.9</v>
      </c>
      <c r="E15" s="8">
        <v>0</v>
      </c>
    </row>
    <row r="16" spans="2:5" s="27" customFormat="1">
      <c r="B16" s="27" t="s">
        <v>22</v>
      </c>
      <c r="C16" s="19"/>
      <c r="D16" s="19">
        <v>53353.98</v>
      </c>
      <c r="E16" s="26">
        <v>250</v>
      </c>
    </row>
    <row r="17" spans="2:15" s="27" customFormat="1">
      <c r="B17" s="27" t="s">
        <v>26</v>
      </c>
      <c r="C17" s="19"/>
      <c r="D17" s="23">
        <v>245.42</v>
      </c>
      <c r="E17" s="26"/>
    </row>
    <row r="18" spans="2:15">
      <c r="B18" s="1" t="s">
        <v>9</v>
      </c>
      <c r="C18" s="19"/>
      <c r="D18" s="45">
        <f>SUM(D13:D17)</f>
        <v>111555.54</v>
      </c>
      <c r="E18" s="45">
        <f>SUM(E13:E16)</f>
        <v>54710.369999999995</v>
      </c>
    </row>
    <row r="19" spans="2:15">
      <c r="B19" s="1"/>
      <c r="C19" s="19"/>
      <c r="D19" s="9"/>
      <c r="E19" s="9"/>
      <c r="J19" s="10"/>
    </row>
    <row r="20" spans="2:15">
      <c r="B20" s="1"/>
      <c r="C20" s="19"/>
      <c r="D20" s="19"/>
      <c r="E20" s="19"/>
    </row>
    <row r="21" spans="2:15">
      <c r="B21" t="s">
        <v>14</v>
      </c>
      <c r="C21" s="7"/>
      <c r="D21" s="8">
        <v>-7850.26</v>
      </c>
      <c r="E21" s="8">
        <v>-10066.530000000001</v>
      </c>
    </row>
    <row r="22" spans="2:15">
      <c r="B22" t="s">
        <v>13</v>
      </c>
      <c r="C22" s="7">
        <f>SUM(C13:C16)</f>
        <v>0</v>
      </c>
      <c r="D22" s="8">
        <v>-553.05999999999995</v>
      </c>
      <c r="E22" s="8">
        <v>-421.66</v>
      </c>
      <c r="H22" s="10"/>
    </row>
    <row r="23" spans="2:15">
      <c r="B23" t="s">
        <v>15</v>
      </c>
      <c r="C23" s="8"/>
      <c r="D23" s="8">
        <v>-1081.3399999999999</v>
      </c>
      <c r="E23" s="8" t="s">
        <v>60</v>
      </c>
      <c r="F23" s="10"/>
    </row>
    <row r="24" spans="2:15">
      <c r="B24" t="s">
        <v>10</v>
      </c>
      <c r="C24" s="8"/>
      <c r="D24" s="8">
        <v>-523.20000000000005</v>
      </c>
      <c r="E24" s="8">
        <v>-2171.02</v>
      </c>
      <c r="F24" s="10"/>
    </row>
    <row r="25" spans="2:15">
      <c r="B25" t="s">
        <v>11</v>
      </c>
      <c r="C25" s="8"/>
      <c r="D25" s="8">
        <v>-2009.08</v>
      </c>
      <c r="E25" s="8">
        <v>-2532.23</v>
      </c>
      <c r="F25" s="10"/>
      <c r="H25" t="s">
        <v>62</v>
      </c>
    </row>
    <row r="26" spans="2:15">
      <c r="B26" t="s">
        <v>19</v>
      </c>
      <c r="C26" s="8"/>
      <c r="D26" s="8">
        <v>-11687.05</v>
      </c>
      <c r="E26" s="8">
        <v>-11340</v>
      </c>
      <c r="F26" s="10"/>
    </row>
    <row r="27" spans="2:15">
      <c r="B27" t="s">
        <v>12</v>
      </c>
      <c r="C27" s="8"/>
      <c r="D27" s="8">
        <v>-12260.32</v>
      </c>
      <c r="E27" s="8">
        <v>-13520.74</v>
      </c>
      <c r="F27" s="10"/>
    </row>
    <row r="28" spans="2:15">
      <c r="B28" t="s">
        <v>21</v>
      </c>
      <c r="C28" s="8"/>
      <c r="D28" s="8">
        <v>-54137.98</v>
      </c>
      <c r="F28" s="10"/>
    </row>
    <row r="29" spans="2:15">
      <c r="B29" s="1" t="s">
        <v>0</v>
      </c>
      <c r="C29" s="8"/>
      <c r="D29" s="39">
        <f>SUM(D21:D28)</f>
        <v>-90102.290000000008</v>
      </c>
      <c r="E29" s="39">
        <f>SUM(E22:E28)</f>
        <v>-29985.65</v>
      </c>
      <c r="F29" s="10"/>
      <c r="H29" s="10"/>
      <c r="O29" t="s">
        <v>59</v>
      </c>
    </row>
    <row r="30" spans="2:15">
      <c r="B30" s="1"/>
      <c r="C30" s="8"/>
      <c r="E30" s="8"/>
      <c r="F30" s="10"/>
      <c r="G30" t="s">
        <v>64</v>
      </c>
    </row>
    <row r="31" spans="2:15">
      <c r="B31" s="1" t="s">
        <v>27</v>
      </c>
      <c r="C31" s="7">
        <f>SUM(C23:C28)</f>
        <v>0</v>
      </c>
      <c r="D31" s="46">
        <f>D18-D29</f>
        <v>201657.83000000002</v>
      </c>
      <c r="E31" s="47">
        <v>13664.81</v>
      </c>
      <c r="H31" s="10"/>
      <c r="I31" s="10"/>
    </row>
    <row r="32" spans="2:15">
      <c r="B32" s="1"/>
      <c r="C32" s="7"/>
      <c r="D32" s="22"/>
      <c r="E32" s="21"/>
    </row>
    <row r="33" spans="2:16">
      <c r="B33" s="1"/>
      <c r="C33" s="7"/>
      <c r="E33" s="21"/>
    </row>
    <row r="34" spans="2:16">
      <c r="B34" s="1" t="s">
        <v>16</v>
      </c>
      <c r="C34" s="7"/>
      <c r="D34" s="25"/>
    </row>
    <row r="35" spans="2:16">
      <c r="B35" s="38" t="s">
        <v>55</v>
      </c>
      <c r="C35" s="7"/>
      <c r="D35" s="25">
        <v>45489.46</v>
      </c>
      <c r="E35" s="40">
        <v>32468.75</v>
      </c>
    </row>
    <row r="36" spans="2:16">
      <c r="B36" s="38" t="s">
        <v>56</v>
      </c>
      <c r="C36" s="7"/>
      <c r="D36" s="37"/>
      <c r="E36" s="20">
        <v>0</v>
      </c>
    </row>
    <row r="37" spans="2:16">
      <c r="B37" s="38" t="s">
        <v>57</v>
      </c>
      <c r="C37" s="30"/>
      <c r="D37" s="34">
        <v>3322.51</v>
      </c>
      <c r="E37" s="40">
        <v>2678.41</v>
      </c>
      <c r="F37" s="30"/>
      <c r="G37" s="30"/>
      <c r="H37" s="30"/>
      <c r="I37" s="30"/>
      <c r="J37" s="31"/>
      <c r="K37" s="30"/>
      <c r="L37" s="30"/>
      <c r="M37" s="30"/>
      <c r="N37" s="31"/>
      <c r="O37" s="32"/>
      <c r="P37" s="33"/>
    </row>
    <row r="38" spans="2:16">
      <c r="B38" t="s">
        <v>7</v>
      </c>
      <c r="C38" s="7"/>
      <c r="D38" s="23">
        <f>D31</f>
        <v>201657.83000000002</v>
      </c>
      <c r="E38" s="8">
        <v>13664.81</v>
      </c>
      <c r="J38" s="10"/>
      <c r="K38" s="10"/>
    </row>
    <row r="39" spans="2:16" s="27" customFormat="1" ht="15.75" thickBot="1">
      <c r="B39" s="41" t="s">
        <v>17</v>
      </c>
      <c r="C39" s="20"/>
      <c r="D39" s="44">
        <f>SUM(D35:D38)</f>
        <v>250469.80000000002</v>
      </c>
      <c r="E39" s="11">
        <f>SUM(E35:E38)</f>
        <v>48811.97</v>
      </c>
      <c r="J39" s="42"/>
      <c r="K39" s="42"/>
    </row>
    <row r="40" spans="2:16" ht="15.75" thickTop="1">
      <c r="B40" s="1"/>
      <c r="C40" s="7"/>
      <c r="D40" s="23"/>
      <c r="E40" s="8"/>
      <c r="J40" s="10"/>
      <c r="K40" s="10"/>
    </row>
    <row r="41" spans="2:16">
      <c r="B41" s="1"/>
      <c r="C41" s="7"/>
      <c r="D41" s="23"/>
      <c r="E41" s="8"/>
      <c r="J41" s="10"/>
      <c r="K41" s="10"/>
    </row>
    <row r="42" spans="2:16">
      <c r="B42" t="s">
        <v>55</v>
      </c>
      <c r="C42" s="7"/>
      <c r="D42" s="37">
        <v>19891.39</v>
      </c>
      <c r="E42" s="36">
        <v>45489.46</v>
      </c>
      <c r="J42" s="10"/>
      <c r="K42" s="10"/>
    </row>
    <row r="43" spans="2:16">
      <c r="B43" t="s">
        <v>56</v>
      </c>
      <c r="C43" s="7"/>
      <c r="D43" s="37">
        <v>48391.32</v>
      </c>
      <c r="E43" s="8"/>
      <c r="J43" s="10"/>
      <c r="K43" s="10"/>
    </row>
    <row r="44" spans="2:16">
      <c r="B44" t="s">
        <v>57</v>
      </c>
      <c r="C44" s="7"/>
      <c r="D44" s="35">
        <v>1982.51</v>
      </c>
      <c r="E44" s="34">
        <v>3322.51</v>
      </c>
      <c r="J44" s="10"/>
      <c r="K44" s="10"/>
    </row>
    <row r="45" spans="2:16" ht="15.75" thickBot="1">
      <c r="B45" s="1" t="s">
        <v>63</v>
      </c>
      <c r="C45" s="7"/>
      <c r="D45" s="11">
        <f>SUM(D42:D44)</f>
        <v>70265.219999999987</v>
      </c>
      <c r="E45" s="11">
        <f>SUM(E42:E44)</f>
        <v>48811.97</v>
      </c>
      <c r="J45" s="10" t="s">
        <v>61</v>
      </c>
    </row>
    <row r="46" spans="2:16" ht="15.75" thickTop="1">
      <c r="B46" s="1"/>
      <c r="C46" s="7"/>
      <c r="D46" s="7"/>
    </row>
    <row r="47" spans="2:16">
      <c r="B47" t="s">
        <v>20</v>
      </c>
      <c r="C47" s="7"/>
      <c r="D47" s="7">
        <v>0</v>
      </c>
      <c r="E47" s="3">
        <v>250</v>
      </c>
      <c r="L47" t="s">
        <v>58</v>
      </c>
    </row>
    <row r="48" spans="2:16">
      <c r="B48" s="16"/>
      <c r="C48" s="8"/>
      <c r="D48" s="8"/>
      <c r="E48" s="7"/>
    </row>
    <row r="49" spans="2:10">
      <c r="B49" s="1"/>
      <c r="C49" s="7"/>
      <c r="D49" s="24"/>
      <c r="E49" s="13"/>
    </row>
    <row r="50" spans="2:10" outlineLevel="1">
      <c r="B50" t="s">
        <v>65</v>
      </c>
      <c r="C50" s="12"/>
      <c r="D50" s="12"/>
      <c r="E50" s="13"/>
    </row>
    <row r="51" spans="2:10" outlineLevel="1">
      <c r="B51" s="1"/>
      <c r="C51" s="13"/>
      <c r="D51" s="13"/>
      <c r="E51" s="15"/>
      <c r="J51" s="10"/>
    </row>
    <row r="52" spans="2:10" outlineLevel="1">
      <c r="B52" s="14"/>
      <c r="C52" s="13"/>
      <c r="D52" s="13"/>
      <c r="E52" s="15"/>
    </row>
    <row r="53" spans="2:10">
      <c r="B53" s="14"/>
      <c r="C53" s="15"/>
      <c r="D53" s="15"/>
      <c r="E53" s="15"/>
    </row>
    <row r="54" spans="2:10">
      <c r="C54" s="15"/>
      <c r="D54" s="15"/>
      <c r="E54" s="15"/>
    </row>
    <row r="55" spans="2:10">
      <c r="B55" s="16"/>
      <c r="C55" s="15"/>
      <c r="D55" s="15"/>
      <c r="E55" s="15"/>
    </row>
    <row r="56" spans="2:10">
      <c r="B56" s="1"/>
      <c r="C56" s="15"/>
      <c r="D56" s="15"/>
      <c r="E56" s="15"/>
    </row>
    <row r="57" spans="2:10">
      <c r="B57" s="17"/>
      <c r="C57" s="15"/>
      <c r="D57" s="15"/>
      <c r="E57" s="15"/>
    </row>
    <row r="58" spans="2:10">
      <c r="C58" s="15"/>
      <c r="D58" s="15"/>
      <c r="E58" s="15"/>
    </row>
    <row r="59" spans="2:10">
      <c r="C59" s="15"/>
      <c r="D59" s="15"/>
      <c r="E59" s="15"/>
    </row>
    <row r="60" spans="2:10">
      <c r="C60" s="15"/>
      <c r="D60" s="15"/>
      <c r="E60" s="15"/>
    </row>
    <row r="61" spans="2:10">
      <c r="C61" s="15"/>
      <c r="D61" s="15"/>
      <c r="E61" s="15"/>
    </row>
    <row r="62" spans="2:10">
      <c r="C62" s="15"/>
      <c r="D62" s="15"/>
      <c r="E62" s="15"/>
    </row>
    <row r="63" spans="2:10">
      <c r="C63" s="15"/>
      <c r="D63" s="15"/>
      <c r="E63" s="15"/>
    </row>
    <row r="64" spans="2:10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</row>
    <row r="68" spans="3:5">
      <c r="C68" s="15"/>
      <c r="D68" s="15"/>
    </row>
  </sheetData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E18" sqref="E18"/>
    </sheetView>
  </sheetViews>
  <sheetFormatPr defaultRowHeight="15"/>
  <sheetData>
    <row r="1" spans="1:5">
      <c r="A1" s="1" t="s">
        <v>30</v>
      </c>
    </row>
    <row r="2" spans="1:5">
      <c r="A2" t="s">
        <v>46</v>
      </c>
    </row>
    <row r="5" spans="1:5">
      <c r="A5" t="s">
        <v>47</v>
      </c>
    </row>
    <row r="7" spans="1:5">
      <c r="A7" t="s">
        <v>31</v>
      </c>
    </row>
    <row r="9" spans="1:5">
      <c r="A9" t="s">
        <v>32</v>
      </c>
      <c r="B9" t="s">
        <v>33</v>
      </c>
      <c r="E9" t="s">
        <v>34</v>
      </c>
    </row>
    <row r="11" spans="1:5">
      <c r="A11" t="s">
        <v>35</v>
      </c>
      <c r="B11" t="s">
        <v>36</v>
      </c>
      <c r="E11" t="s">
        <v>37</v>
      </c>
    </row>
    <row r="12" spans="1:5">
      <c r="E12" t="s">
        <v>38</v>
      </c>
    </row>
    <row r="13" spans="1:5">
      <c r="A13" t="s">
        <v>39</v>
      </c>
      <c r="B13" t="s">
        <v>48</v>
      </c>
      <c r="E13" t="s">
        <v>49</v>
      </c>
    </row>
    <row r="15" spans="1:5">
      <c r="A15" t="s">
        <v>41</v>
      </c>
      <c r="B15" t="s">
        <v>40</v>
      </c>
      <c r="E15" t="s">
        <v>51</v>
      </c>
    </row>
    <row r="16" spans="1:5">
      <c r="B16" t="s">
        <v>43</v>
      </c>
      <c r="E16" t="s">
        <v>52</v>
      </c>
    </row>
    <row r="17" spans="1:5">
      <c r="B17" t="s">
        <v>42</v>
      </c>
      <c r="E17" t="s">
        <v>53</v>
      </c>
    </row>
    <row r="18" spans="1:5">
      <c r="B18" t="s">
        <v>44</v>
      </c>
      <c r="E18" t="s">
        <v>54</v>
      </c>
    </row>
    <row r="20" spans="1:5">
      <c r="A20" t="s">
        <v>50</v>
      </c>
      <c r="B20" t="s">
        <v>45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Accounts FY24-25</vt:lpstr>
      <vt:lpstr>Notes</vt:lpstr>
      <vt:lpstr>'Accounts FY24-25'!Print_Area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Johnson</dc:creator>
  <cp:lastModifiedBy>hanson.johnson@btinternet.com</cp:lastModifiedBy>
  <cp:lastPrinted>2025-04-13T14:56:33Z</cp:lastPrinted>
  <dcterms:created xsi:type="dcterms:W3CDTF">2023-03-01T16:36:59Z</dcterms:created>
  <dcterms:modified xsi:type="dcterms:W3CDTF">2025-05-20T16:13:51Z</dcterms:modified>
</cp:coreProperties>
</file>